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1" documentId="8_{F7794AE7-5100-421E-B1FD-78B8A4DE46C2}" xr6:coauthVersionLast="36" xr6:coauthVersionMax="47" xr10:uidLastSave="{3677F2F5-0D96-453C-9260-C3B97805FFA7}"/>
  <bookViews>
    <workbookView xWindow="-105" yWindow="-105" windowWidth="23250" windowHeight="12720" xr2:uid="{00000000-000D-0000-FFFF-FFFF00000000}"/>
  </bookViews>
  <sheets>
    <sheet name="Personal Monthly Budg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17" i="1"/>
  <c r="J49" i="1"/>
  <c r="J50" i="1"/>
  <c r="J58" i="1"/>
  <c r="J59" i="1"/>
  <c r="J60" i="1"/>
  <c r="J61" i="1"/>
  <c r="D7" i="1"/>
  <c r="E10" i="1" l="1"/>
  <c r="E11" i="1"/>
  <c r="E12" i="1"/>
  <c r="E13" i="1"/>
  <c r="E14" i="1"/>
  <c r="E15" i="1"/>
  <c r="E16" i="1"/>
  <c r="E17" i="1"/>
  <c r="E18" i="1"/>
  <c r="E19" i="1"/>
  <c r="C7" i="1"/>
  <c r="J55" i="1"/>
  <c r="J56" i="1"/>
  <c r="J57" i="1"/>
  <c r="J47" i="1"/>
  <c r="J48" i="1"/>
  <c r="J51" i="1"/>
  <c r="J41" i="1"/>
  <c r="J42" i="1"/>
  <c r="J43" i="1"/>
  <c r="J33" i="1"/>
  <c r="J34" i="1"/>
  <c r="J35" i="1"/>
  <c r="J36" i="1"/>
  <c r="J23" i="1"/>
  <c r="J24" i="1"/>
  <c r="J25" i="1"/>
  <c r="J26" i="1"/>
  <c r="J27" i="1"/>
  <c r="J29" i="1"/>
  <c r="J10" i="1"/>
  <c r="J11" i="1"/>
  <c r="J12" i="1"/>
  <c r="J13" i="1"/>
  <c r="J14" i="1"/>
  <c r="J15" i="1"/>
  <c r="J16" i="1"/>
  <c r="J18" i="1"/>
  <c r="J19" i="1"/>
  <c r="E55" i="1"/>
  <c r="E56" i="1"/>
  <c r="E57" i="1"/>
  <c r="E58" i="1"/>
  <c r="E59" i="1"/>
  <c r="E60" i="1"/>
  <c r="E61" i="1"/>
  <c r="E47" i="1"/>
  <c r="E48" i="1"/>
  <c r="E49" i="1"/>
  <c r="E50" i="1"/>
  <c r="E51" i="1"/>
  <c r="E41" i="1"/>
  <c r="E42" i="1"/>
  <c r="E43" i="1"/>
  <c r="E33" i="1"/>
  <c r="E34" i="1"/>
  <c r="E35" i="1"/>
  <c r="E36" i="1"/>
  <c r="E23" i="1"/>
  <c r="E24" i="1"/>
  <c r="E25" i="1"/>
  <c r="E26" i="1"/>
  <c r="E27" i="1"/>
  <c r="E28" i="1"/>
  <c r="E29" i="1"/>
  <c r="E20" i="1" l="1"/>
  <c r="E44" i="1"/>
  <c r="E30" i="1"/>
  <c r="J62" i="1"/>
  <c r="J44" i="1"/>
  <c r="J30" i="1"/>
  <c r="E37" i="1"/>
  <c r="E52" i="1"/>
  <c r="J20" i="1"/>
  <c r="J52" i="1"/>
  <c r="J37" i="1"/>
  <c r="E62" i="1"/>
</calcChain>
</file>

<file path=xl/sharedStrings.xml><?xml version="1.0" encoding="utf-8"?>
<sst xmlns="http://schemas.openxmlformats.org/spreadsheetml/2006/main" count="139" uniqueCount="73">
  <si>
    <t>Income 1</t>
  </si>
  <si>
    <t>Extra income</t>
  </si>
  <si>
    <t>Total monthly income</t>
  </si>
  <si>
    <t>Difference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</si>
  <si>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</si>
  <si>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</si>
  <si>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</si>
  <si>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</si>
  <si>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</si>
  <si>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</si>
  <si>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</si>
  <si>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</si>
  <si>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</si>
  <si>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</si>
  <si>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</si>
  <si>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</si>
  <si>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</si>
  <si>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</si>
  <si>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</si>
  <si>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</si>
  <si>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</si>
  <si>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</si>
  <si>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</si>
  <si>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</si>
  <si>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</si>
  <si>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</si>
  <si>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</si>
  <si>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</si>
  <si>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</si>
  <si>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Federal</t>
  </si>
  <si>
    <t>State</t>
  </si>
  <si>
    <t>Home</t>
  </si>
  <si>
    <t>Local</t>
  </si>
  <si>
    <t>Health</t>
  </si>
  <si>
    <t>Life</t>
  </si>
  <si>
    <t>Retirement account</t>
  </si>
  <si>
    <t>Investment account</t>
  </si>
  <si>
    <t>Groceries</t>
  </si>
  <si>
    <t>Dining out</t>
  </si>
  <si>
    <t>Charity 1</t>
  </si>
  <si>
    <t>Charity 2</t>
  </si>
  <si>
    <t>Food</t>
  </si>
  <si>
    <t>Charity 3</t>
  </si>
  <si>
    <t>Medical</t>
  </si>
  <si>
    <t>Grooming</t>
  </si>
  <si>
    <t>Toys</t>
  </si>
  <si>
    <t>Attorney</t>
  </si>
  <si>
    <t>Alimony</t>
  </si>
  <si>
    <t>Payments on lien or judgment</t>
  </si>
  <si>
    <t>Hair/nails</t>
  </si>
  <si>
    <t>Clothing</t>
  </si>
  <si>
    <t>Dry cleaning</t>
  </si>
  <si>
    <t>Health club</t>
  </si>
  <si>
    <t>Organization dues or fees</t>
  </si>
  <si>
    <t>Subtotal</t>
  </si>
  <si>
    <t>Housing</t>
  </si>
  <si>
    <t>Entertainment</t>
  </si>
  <si>
    <t>Projected
Cost</t>
  </si>
  <si>
    <t>Actual 
Cost</t>
  </si>
  <si>
    <t>Projected 
Cost</t>
  </si>
  <si>
    <t>Transportation</t>
  </si>
  <si>
    <t>Loans</t>
  </si>
  <si>
    <t>Taxes</t>
  </si>
  <si>
    <t>Pets</t>
  </si>
  <si>
    <t>Legal</t>
  </si>
  <si>
    <t>Personal Care</t>
  </si>
  <si>
    <t>Income</t>
  </si>
  <si>
    <t xml:space="preserve">Projected </t>
  </si>
  <si>
    <t>Actual</t>
  </si>
  <si>
    <t xml:space="preserve">PERSONAL MONTHLY BUDGET </t>
  </si>
  <si>
    <t>Charity 4</t>
  </si>
  <si>
    <t xml:space="preserve">Gifts </t>
  </si>
  <si>
    <t xml:space="preserve">Savings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</si>
</sst>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[&lt;=9999999]###\-####;\(###\)\ ###\-####"/>
  </numFmts>
  <fonts count="10" x14ac:knownFonts="1">
    <font>
      <sz val="10"/>
      <color theme="1" tint="0.2499465926084170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14"/>
      <name val="Century Gothic"/>
      <family val="2"/>
    </font>
    <font>
      <sz val="14"/>
      <name val="Century Gothic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u/>
      <sz val="4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double">
        <color theme="2" tint="-0.499984740745262"/>
      </bottom>
      <diagonal/>
    </border>
    <border>
      <left/>
      <right/>
      <top style="double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</borders>
  <cellStyleXfs count="6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  <xf numFmtId="165" fontId="4" fillId="0" borderId="0" applyFont="0" applyFill="0" applyBorder="0" applyAlignment="0" applyProtection="0"/>
    <xf numFmtId="14" fontId="4" fillId="0" borderId="0" applyFont="0" applyFill="0" applyBorder="0" applyAlignment="0" applyProtection="0"/>
  </cellStyleXfs>
  <cellXfs count="11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44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  <border diagonalUp="0" diagonalDown="0">
        <left/>
        <right/>
        <top style="thin">
          <color theme="2" tint="-0.499984740745262"/>
        </top>
        <bottom style="thin">
          <color theme="2" tint="-0.499984740745262"/>
        </bottom>
        <vertical/>
        <horizontal style="thin">
          <color theme="2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  <border diagonalUp="0" diagonalDown="0">
        <left/>
        <right/>
        <top style="thin">
          <color theme="2" tint="-0.499984740745262"/>
        </top>
        <bottom style="thin">
          <color theme="2" tint="-0.499984740745262"/>
        </bottom>
        <vertical/>
        <horizontal style="thin">
          <color theme="2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  <border diagonalUp="0" diagonalDown="0">
        <left/>
        <right/>
        <top style="thin">
          <color theme="2" tint="-0.499984740745262"/>
        </top>
        <bottom style="thin">
          <color theme="2" tint="-0.499984740745262"/>
        </bottom>
        <vertical/>
        <horizontal style="thin">
          <color theme="2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  <border diagonalUp="0" diagonalDown="0">
        <left/>
        <right/>
        <top style="thin">
          <color theme="2" tint="-0.499984740745262"/>
        </top>
        <bottom style="thin">
          <color theme="2" tint="-0.499984740745262"/>
        </bottom>
        <vertical/>
        <horizontal style="thin">
          <color theme="2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alignment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Address Book" pivot="0" count="5" xr9:uid="{00000000-0011-0000-FFFF-FFFF00000000}">
      <tableStyleElement type="wholeTable" dxfId="143"/>
      <tableStyleElement type="headerRow" dxfId="142"/>
      <tableStyleElement type="totalRow" dxfId="141"/>
      <tableStyleElement type="firstRowStripe" dxfId="140"/>
      <tableStyleElement type="secondRowStripe" dxfId="139"/>
    </tableStyle>
    <tableStyle name="Personal monthly budget" pivot="0" count="7" xr9:uid="{DF2684C2-C435-47FA-9646-E632C3AE8948}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9:E20" totalsRowCount="1" headerRowDxfId="19" dataDxfId="131" totalsRowDxfId="67">
  <tableColumns count="4">
    <tableColumn id="1" xr3:uid="{00000000-0010-0000-0000-000001000000}" name="Housing" totalsRowLabel="Subtotal" dataDxfId="119" totalsRowDxfId="71"/>
    <tableColumn id="2" xr3:uid="{00000000-0010-0000-0000-000002000000}" name="Projected_x000a_Cost" dataDxfId="118" totalsRowDxfId="70"/>
    <tableColumn id="3" xr3:uid="{00000000-0010-0000-0000-000003000000}" name="Actual _x000a_Cost" dataDxfId="117" totalsRowDxfId="69"/>
    <tableColumn id="4" xr3:uid="{00000000-0010-0000-0000-000004000000}" name="Difference" totalsRowFunction="sum" dataDxfId="116" totalsRowDxfId="68">
      <calculatedColumnFormula>Housing[[#This Row],[Projected
Cost]]-Housing[[#This Row],[Actual 
Cost]]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46:E52" totalsRowCount="1" headerRowDxfId="10" dataDxfId="122" totalsRowDxfId="38">
  <autoFilter ref="B46:E51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83" totalsRowDxfId="42"/>
    <tableColumn id="2" xr3:uid="{00000000-0010-0000-0900-000002000000}" name="Projected _x000a_Cost" dataDxfId="82" totalsRowDxfId="41"/>
    <tableColumn id="3" xr3:uid="{00000000-0010-0000-0900-000003000000}" name="Actual _x000a_Cost" dataDxfId="81" totalsRowDxfId="40"/>
    <tableColumn id="4" xr3:uid="{00000000-0010-0000-0900-000004000000}" name="Difference" totalsRowFunction="sum" dataDxfId="80" totalsRowDxfId="39">
      <calculatedColumnFormula>Pets[[#This Row],[Projected 
Cost]]-Pets[[#This Row],[Actual 
Cost]]</calculatedColumnFormula>
    </tableColumn>
  </tableColumns>
  <tableStyleInfo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4:J62" totalsRowCount="1" headerRowDxfId="9" dataDxfId="121" totalsRowDxfId="37">
  <autoFilter ref="G54:J61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79" totalsRowDxfId="31"/>
    <tableColumn id="2" xr3:uid="{00000000-0010-0000-0A00-000002000000}" name="Projected _x000a_Cost" dataDxfId="78" totalsRowDxfId="30"/>
    <tableColumn id="3" xr3:uid="{00000000-0010-0000-0A00-000003000000}" name="Actual _x000a_Cost" dataDxfId="77" totalsRowDxfId="29"/>
    <tableColumn id="4" xr3:uid="{00000000-0010-0000-0A00-000004000000}" name="Difference" totalsRowFunction="sum" dataDxfId="76" totalsRowDxfId="28">
      <calculatedColumnFormula>Legal[[#This Row],[Projected 
Cost]]-Legal[[#This Row],[Actual 
Cost]]</calculatedColumnFormula>
    </tableColumn>
  </tableColumns>
  <tableStyleInfo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4:E62" totalsRowCount="1" headerRowDxfId="8" dataDxfId="120" totalsRowDxfId="32">
  <autoFilter ref="B54:E61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dataDxfId="75" totalsRowDxfId="36"/>
    <tableColumn id="2" xr3:uid="{00000000-0010-0000-0B00-000002000000}" name="Projected _x000a_Cost" dataDxfId="74" totalsRowDxfId="35"/>
    <tableColumn id="3" xr3:uid="{00000000-0010-0000-0B00-000003000000}" name="Actual _x000a_Cost" dataDxfId="73" totalsRowDxfId="34"/>
    <tableColumn id="4" xr3:uid="{00000000-0010-0000-0B00-000004000000}" name="Difference" totalsRowFunction="sum" dataDxfId="72" totalsRowDxfId="33">
      <calculatedColumnFormula>PersonalCare[[#This Row],[Projected 
Cost]]-PersonalCare[[#This Row],[Actual 
Cost]]</calculatedColumnFormula>
    </tableColumn>
  </tableColumns>
  <tableStyleInfo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9:J20" totalsRowCount="1" headerRowDxfId="18" dataDxfId="130" totalsRowDxfId="66">
  <autoFilter ref="G9:J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dataDxfId="115" totalsRowDxfId="27"/>
    <tableColumn id="2" xr3:uid="{00000000-0010-0000-0100-000002000000}" name="Projected _x000a_Cost" dataDxfId="114" totalsRowDxfId="26"/>
    <tableColumn id="3" xr3:uid="{00000000-0010-0000-0100-000003000000}" name="Actual _x000a_Cost" dataDxfId="113" totalsRowDxfId="25"/>
    <tableColumn id="4" xr3:uid="{00000000-0010-0000-0100-000004000000}" name="Difference" totalsRowFunction="sum" dataDxfId="112" totalsRowDxfId="24">
      <calculatedColumnFormula>Entertainment[[#This Row],[Projected 
Cost]]-Entertainment[[#This Row],[Actual 
Cost]]</calculatedColumnFormula>
    </tableColumn>
  </tableColumns>
  <tableStyleInfo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2:J30" totalsRowCount="1" headerRowDxfId="17" dataDxfId="129" totalsRowDxfId="65">
  <autoFilter ref="G22:J29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dataDxfId="111" totalsRowDxfId="23"/>
    <tableColumn id="2" xr3:uid="{00000000-0010-0000-0200-000002000000}" name="Projected _x000a_Cost" dataDxfId="110" totalsRowDxfId="22"/>
    <tableColumn id="3" xr3:uid="{00000000-0010-0000-0200-000003000000}" name="Actual _x000a_Cost" dataDxfId="109" totalsRowDxfId="21"/>
    <tableColumn id="4" xr3:uid="{00000000-0010-0000-0200-000004000000}" name="Difference" totalsRowFunction="sum" dataDxfId="108" totalsRowDxfId="20">
      <calculatedColumnFormula>Loans[[#This Row],[Projected 
Cost]]-Loans[[#This Row],[Actual 
Cost]]</calculatedColumnFormula>
    </tableColumn>
  </tableColumns>
  <tableStyleInfo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2:E30" totalsRowCount="1" headerRowDxfId="16" dataDxfId="128" totalsRowDxfId="60">
  <autoFilter ref="B22:E29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 dataDxfId="107" totalsRowDxfId="64"/>
    <tableColumn id="2" xr3:uid="{00000000-0010-0000-0300-000002000000}" name="Projected _x000a_Cost" dataDxfId="106" totalsRowDxfId="63"/>
    <tableColumn id="3" xr3:uid="{00000000-0010-0000-0300-000003000000}" name="Actual _x000a_Cost" dataDxfId="105" totalsRowDxfId="62"/>
    <tableColumn id="4" xr3:uid="{00000000-0010-0000-0300-000004000000}" name="Difference" totalsRowFunction="sum" dataDxfId="104" totalsRowDxfId="61">
      <calculatedColumnFormula>Transportation[[#This Row],[Projected 
Cost]]-Transportation[[#This Row],[Actual 
Cost]]</calculatedColumnFormula>
    </tableColumn>
  </tableColumns>
  <tableStyleInfo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2:E37" totalsRowCount="1" headerRowDxfId="15" dataDxfId="127" totalsRowDxfId="55">
  <autoFilter ref="B32:E36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dataDxfId="103" totalsRowDxfId="59"/>
    <tableColumn id="2" xr3:uid="{00000000-0010-0000-0400-000002000000}" name="Projected _x000a_Cost" dataDxfId="102" totalsRowDxfId="58"/>
    <tableColumn id="3" xr3:uid="{00000000-0010-0000-0400-000003000000}" name="Actual _x000a_Cost" dataDxfId="101" totalsRowDxfId="57"/>
    <tableColumn id="4" xr3:uid="{00000000-0010-0000-0400-000004000000}" name="Difference" totalsRowFunction="sum" dataDxfId="100" totalsRowDxfId="56">
      <calculatedColumnFormula>Insurance[[#This Row],[Projected 
Cost]]-Insurance[[#This Row],[Actual 
Cost]]</calculatedColumnFormula>
    </tableColumn>
  </tableColumns>
  <tableStyleInfo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2:J37" totalsRowCount="1" headerRowDxfId="14" dataDxfId="126" totalsRowDxfId="50">
  <autoFilter ref="G32:J36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dataDxfId="99" totalsRowDxfId="54"/>
    <tableColumn id="2" xr3:uid="{00000000-0010-0000-0500-000002000000}" name="Projected _x000a_Cost" dataDxfId="98" totalsRowDxfId="53"/>
    <tableColumn id="3" xr3:uid="{00000000-0010-0000-0500-000003000000}" name="Actual _x000a_Cost" dataDxfId="97" totalsRowDxfId="52"/>
    <tableColumn id="4" xr3:uid="{00000000-0010-0000-0500-000004000000}" name="Difference" totalsRowFunction="sum" dataDxfId="96" totalsRowDxfId="51">
      <calculatedColumnFormula>Taxes[[#This Row],[Projected 
Cost]]-Taxes[[#This Row],[Actual 
Cost]]</calculatedColumnFormula>
    </tableColumn>
  </tableColumns>
  <tableStyleInfo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0:J44" totalsRowCount="1" headerRowDxfId="13" dataDxfId="125" totalsRowDxfId="49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" totalsRowLabel="Subtotal" dataDxfId="95" totalsRowDxfId="3"/>
    <tableColumn id="2" xr3:uid="{00000000-0010-0000-0600-000002000000}" name="Projected _x000a_Cost" dataDxfId="94" totalsRowDxfId="2"/>
    <tableColumn id="3" xr3:uid="{00000000-0010-0000-0600-000003000000}" name="Actual _x000a_Cost" dataDxfId="93" totalsRowDxfId="1"/>
    <tableColumn id="4" xr3:uid="{00000000-0010-0000-0600-000004000000}" name="Difference" totalsRowFunction="sum" dataDxfId="92" totalsRowDxfId="0">
      <calculatedColumnFormula>Savings[[#This Row],[Projected 
Cost]]-Savings[[#This Row],[Actual 
Cost]]</calculatedColumnFormula>
    </tableColumn>
  </tableColumns>
  <tableStyleInfo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0:E44" totalsRowCount="1" headerRowDxfId="12" dataDxfId="124" totalsRowDxfId="44">
  <autoFilter ref="B40:E43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dataDxfId="91" totalsRowDxfId="48"/>
    <tableColumn id="2" xr3:uid="{00000000-0010-0000-0700-000002000000}" name="Projected _x000a_Cost" dataDxfId="90" totalsRowDxfId="47"/>
    <tableColumn id="3" xr3:uid="{00000000-0010-0000-0700-000003000000}" name="Actual _x000a_Cost" dataDxfId="89" totalsRowDxfId="46"/>
    <tableColumn id="4" xr3:uid="{00000000-0010-0000-0700-000004000000}" name="Difference" totalsRowFunction="sum" dataDxfId="88" totalsRowDxfId="45">
      <calculatedColumnFormula>Food[[#This Row],[Projected 
Cost]]-Food[[#This Row],[Actual 
Cost]]</calculatedColumnFormula>
    </tableColumn>
  </tableColumns>
  <tableStyleInfo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6:J52" totalsRowCount="1" headerRowDxfId="11" dataDxfId="123" totalsRowDxfId="43">
  <autoFilter ref="G46:J51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" totalsRowLabel="Subtotal" dataDxfId="87" totalsRowDxfId="7"/>
    <tableColumn id="2" xr3:uid="{00000000-0010-0000-0800-000002000000}" name="Projected _x000a_Cost" dataDxfId="86" totalsRowDxfId="6"/>
    <tableColumn id="3" xr3:uid="{00000000-0010-0000-0800-000003000000}" name="Actual _x000a_Cost" dataDxfId="85" totalsRowDxfId="5"/>
    <tableColumn id="4" xr3:uid="{00000000-0010-0000-0800-000004000000}" name="Difference" totalsRowFunction="sum" dataDxfId="84" totalsRowDxfId="4">
      <calculatedColumnFormula>Gifts[[#This Row],[Projected 
Cost]]-Gifts[[#This Row],[Actual 
Cost]]</calculatedColumnFormula>
    </tableColumn>
  </tableColumns>
  <tableStyleInfo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75"/>
  <sheetViews>
    <sheetView showGridLines="0" tabSelected="1" zoomScale="60" zoomScaleNormal="60" zoomScaleSheetLayoutView="30" workbookViewId="0">
      <selection activeCell="G6" sqref="G6"/>
    </sheetView>
  </sheetViews>
  <sheetFormatPr defaultColWidth="8.85546875" defaultRowHeight="13.5" x14ac:dyDescent="0.2"/>
  <cols>
    <col min="1" max="1" width="1.42578125" style="1" customWidth="1"/>
    <col min="2" max="2" width="35.5703125" style="1" bestFit="1" customWidth="1"/>
    <col min="3" max="3" width="26.85546875" style="1" bestFit="1" customWidth="1"/>
    <col min="4" max="4" width="22.28515625" style="1" bestFit="1" customWidth="1"/>
    <col min="5" max="5" width="31.5703125" style="1" customWidth="1"/>
    <col min="6" max="6" width="6.42578125" style="1" customWidth="1"/>
    <col min="7" max="7" width="30.7109375" style="1" customWidth="1"/>
    <col min="8" max="8" width="26.85546875" style="1" bestFit="1" customWidth="1"/>
    <col min="9" max="10" width="20.7109375" style="1" customWidth="1"/>
    <col min="11" max="11" width="2.7109375" style="1" customWidth="1"/>
    <col min="12" max="16384" width="8.85546875" style="1"/>
  </cols>
  <sheetData>
    <row r="1" spans="2:12" ht="19.899999999999999" customHeight="1" x14ac:dyDescent="0.2"/>
    <row r="2" spans="2:12" ht="94.9" customHeight="1" x14ac:dyDescent="0.2">
      <c r="B2" s="8" t="s">
        <v>69</v>
      </c>
      <c r="C2" s="8"/>
      <c r="D2" s="8"/>
      <c r="E2" s="8"/>
      <c r="F2" s="8"/>
      <c r="G2" s="8"/>
      <c r="H2" s="8"/>
      <c r="I2" s="8"/>
      <c r="J2" s="8"/>
    </row>
    <row r="3" spans="2:12" ht="15" customHeight="1" x14ac:dyDescent="0.2"/>
    <row r="4" spans="2:12" ht="30" customHeight="1" x14ac:dyDescent="0.2">
      <c r="B4" s="10" t="s">
        <v>66</v>
      </c>
      <c r="C4" s="10" t="s">
        <v>67</v>
      </c>
      <c r="D4" s="10" t="s">
        <v>68</v>
      </c>
      <c r="E4" s="2"/>
      <c r="F4" s="2"/>
      <c r="G4" s="2"/>
      <c r="H4" s="2"/>
      <c r="I4" s="2"/>
      <c r="J4" s="2"/>
      <c r="K4" s="2"/>
      <c r="L4" s="2"/>
    </row>
    <row r="5" spans="2:12" ht="30" customHeight="1" x14ac:dyDescent="0.2">
      <c r="B5" s="3" t="s">
        <v>0</v>
      </c>
      <c r="C5" s="3">
        <v>4300</v>
      </c>
      <c r="D5" s="3">
        <v>4000</v>
      </c>
      <c r="E5" s="2"/>
      <c r="F5" s="2"/>
      <c r="G5" s="2"/>
      <c r="H5" s="2"/>
      <c r="I5" s="2"/>
      <c r="J5" s="2"/>
      <c r="K5" s="2"/>
      <c r="L5" s="2"/>
    </row>
    <row r="6" spans="2:12" ht="30" customHeight="1" thickBot="1" x14ac:dyDescent="0.25">
      <c r="B6" s="6" t="s">
        <v>1</v>
      </c>
      <c r="C6" s="6">
        <v>300</v>
      </c>
      <c r="D6" s="6">
        <v>300</v>
      </c>
      <c r="E6" s="2"/>
      <c r="F6" s="2"/>
      <c r="G6" s="2"/>
      <c r="H6" s="2"/>
      <c r="I6" s="2"/>
      <c r="J6" s="2"/>
      <c r="K6" s="2"/>
      <c r="L6" s="2"/>
    </row>
    <row r="7" spans="2:12" ht="30" customHeight="1" thickTop="1" x14ac:dyDescent="0.2">
      <c r="B7" s="7" t="s">
        <v>2</v>
      </c>
      <c r="C7" s="7">
        <f>SUM(C5:C6)</f>
        <v>4600</v>
      </c>
      <c r="D7" s="7">
        <f>SUM(D5:D6)</f>
        <v>4300</v>
      </c>
      <c r="E7" s="2"/>
      <c r="F7" s="2"/>
      <c r="G7" s="2"/>
      <c r="H7" s="2"/>
      <c r="I7" s="2"/>
      <c r="J7" s="2"/>
      <c r="K7" s="2"/>
      <c r="L7" s="2"/>
    </row>
    <row r="8" spans="2:12" ht="30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48" customHeight="1" x14ac:dyDescent="0.2">
      <c r="B9" s="10" t="s">
        <v>55</v>
      </c>
      <c r="C9" s="10" t="s">
        <v>57</v>
      </c>
      <c r="D9" s="10" t="s">
        <v>58</v>
      </c>
      <c r="E9" s="10" t="s">
        <v>3</v>
      </c>
      <c r="F9" s="2"/>
      <c r="G9" s="10" t="s">
        <v>56</v>
      </c>
      <c r="H9" s="10" t="s">
        <v>59</v>
      </c>
      <c r="I9" s="10" t="s">
        <v>58</v>
      </c>
      <c r="J9" s="10" t="s">
        <v>3</v>
      </c>
      <c r="K9" s="2"/>
      <c r="L9" s="2"/>
    </row>
    <row r="10" spans="2:12" ht="30" customHeight="1" x14ac:dyDescent="0.2">
      <c r="B10" s="3" t="s">
        <v>4</v>
      </c>
      <c r="C10" s="3">
        <v>1000</v>
      </c>
      <c r="D10" s="3">
        <v>1000</v>
      </c>
      <c r="E10" s="3">
        <f>Housing[[#This Row],[Projected
Cost]]-Housing[[#This Row],[Actual 
Cost]]</f>
        <v>0</v>
      </c>
      <c r="F10" s="2"/>
      <c r="G10" s="3" t="s">
        <v>5</v>
      </c>
      <c r="H10" s="3"/>
      <c r="I10" s="3"/>
      <c r="J10" s="3">
        <f>Entertainment[[#This Row],[Projected 
Cost]]-Entertainment[[#This Row],[Actual 
Cost]]</f>
        <v>0</v>
      </c>
      <c r="K10" s="2"/>
      <c r="L10" s="2"/>
    </row>
    <row r="11" spans="2:12" ht="30" customHeight="1" x14ac:dyDescent="0.2">
      <c r="B11" s="4" t="s">
        <v>6</v>
      </c>
      <c r="C11" s="4">
        <v>54</v>
      </c>
      <c r="D11" s="4">
        <v>100</v>
      </c>
      <c r="E11" s="4">
        <f>Housing[[#This Row],[Projected
Cost]]-Housing[[#This Row],[Actual 
Cost]]</f>
        <v>-46</v>
      </c>
      <c r="F11" s="2"/>
      <c r="G11" s="4" t="s">
        <v>7</v>
      </c>
      <c r="H11" s="4"/>
      <c r="I11" s="4"/>
      <c r="J11" s="4">
        <f>Entertainment[[#This Row],[Projected 
Cost]]-Entertainment[[#This Row],[Actual 
Cost]]</f>
        <v>0</v>
      </c>
      <c r="K11" s="2"/>
      <c r="L11" s="2"/>
    </row>
    <row r="12" spans="2:12" ht="30" customHeight="1" x14ac:dyDescent="0.2">
      <c r="B12" s="4" t="s">
        <v>8</v>
      </c>
      <c r="C12" s="4">
        <v>44</v>
      </c>
      <c r="D12" s="4">
        <v>56</v>
      </c>
      <c r="E12" s="4">
        <f>Housing[[#This Row],[Projected
Cost]]-Housing[[#This Row],[Actual 
Cost]]</f>
        <v>-12</v>
      </c>
      <c r="F12" s="2"/>
      <c r="G12" s="4" t="s">
        <v>9</v>
      </c>
      <c r="H12" s="4"/>
      <c r="I12" s="4"/>
      <c r="J12" s="4">
        <f>Entertainment[[#This Row],[Projected 
Cost]]-Entertainment[[#This Row],[Actual 
Cost]]</f>
        <v>0</v>
      </c>
      <c r="K12" s="2"/>
      <c r="L12" s="2"/>
    </row>
    <row r="13" spans="2:12" ht="30" customHeight="1" x14ac:dyDescent="0.2">
      <c r="B13" s="4" t="s">
        <v>10</v>
      </c>
      <c r="C13" s="4">
        <v>22</v>
      </c>
      <c r="D13" s="4">
        <v>28</v>
      </c>
      <c r="E13" s="4">
        <f>Housing[[#This Row],[Projected
Cost]]-Housing[[#This Row],[Actual 
Cost]]</f>
        <v>-6</v>
      </c>
      <c r="F13" s="2"/>
      <c r="G13" s="4" t="s">
        <v>11</v>
      </c>
      <c r="H13" s="4"/>
      <c r="I13" s="4"/>
      <c r="J13" s="4">
        <f>Entertainment[[#This Row],[Projected 
Cost]]-Entertainment[[#This Row],[Actual 
Cost]]</f>
        <v>0</v>
      </c>
      <c r="K13" s="2"/>
      <c r="L13" s="2"/>
    </row>
    <row r="14" spans="2:12" ht="30" customHeight="1" x14ac:dyDescent="0.2">
      <c r="B14" s="4" t="s">
        <v>12</v>
      </c>
      <c r="C14" s="4">
        <v>8</v>
      </c>
      <c r="D14" s="4">
        <v>8</v>
      </c>
      <c r="E14" s="4">
        <f>Housing[[#This Row],[Projected
Cost]]-Housing[[#This Row],[Actual 
Cost]]</f>
        <v>0</v>
      </c>
      <c r="F14" s="2"/>
      <c r="G14" s="4" t="s">
        <v>13</v>
      </c>
      <c r="H14" s="4"/>
      <c r="I14" s="4"/>
      <c r="J14" s="4">
        <f>Entertainment[[#This Row],[Projected 
Cost]]-Entertainment[[#This Row],[Actual 
Cost]]</f>
        <v>0</v>
      </c>
      <c r="K14" s="2"/>
      <c r="L14" s="2"/>
    </row>
    <row r="15" spans="2:12" ht="30" customHeight="1" x14ac:dyDescent="0.2">
      <c r="B15" s="4" t="s">
        <v>14</v>
      </c>
      <c r="C15" s="4">
        <v>34</v>
      </c>
      <c r="D15" s="4">
        <v>34</v>
      </c>
      <c r="E15" s="4">
        <f>Housing[[#This Row],[Projected
Cost]]-Housing[[#This Row],[Actual 
Cost]]</f>
        <v>0</v>
      </c>
      <c r="F15" s="2"/>
      <c r="G15" s="4" t="s">
        <v>15</v>
      </c>
      <c r="H15" s="4"/>
      <c r="I15" s="4"/>
      <c r="J15" s="4">
        <f>Entertainment[[#This Row],[Projected 
Cost]]-Entertainment[[#This Row],[Actual 
Cost]]</f>
        <v>0</v>
      </c>
      <c r="K15" s="2"/>
      <c r="L15" s="2"/>
    </row>
    <row r="16" spans="2:12" ht="30" customHeight="1" x14ac:dyDescent="0.2">
      <c r="B16" s="4" t="s">
        <v>16</v>
      </c>
      <c r="C16" s="4">
        <v>10</v>
      </c>
      <c r="D16" s="4">
        <v>10</v>
      </c>
      <c r="E16" s="4">
        <f>Housing[[#This Row],[Projected
Cost]]-Housing[[#This Row],[Actual 
Cost]]</f>
        <v>0</v>
      </c>
      <c r="F16" s="2"/>
      <c r="G16" s="4" t="s">
        <v>17</v>
      </c>
      <c r="H16" s="4"/>
      <c r="I16" s="4"/>
      <c r="J16" s="4">
        <f>Entertainment[[#This Row],[Projected 
Cost]]-Entertainment[[#This Row],[Actual 
Cost]]</f>
        <v>0</v>
      </c>
      <c r="K16" s="2"/>
      <c r="L16" s="2"/>
    </row>
    <row r="17" spans="2:12" ht="30" customHeight="1" x14ac:dyDescent="0.2">
      <c r="B17" s="4" t="s">
        <v>18</v>
      </c>
      <c r="C17" s="4">
        <v>23</v>
      </c>
      <c r="D17" s="4">
        <v>0</v>
      </c>
      <c r="E17" s="4">
        <f>Housing[[#This Row],[Projected
Cost]]-Housing[[#This Row],[Actual 
Cost]]</f>
        <v>23</v>
      </c>
      <c r="F17" s="2"/>
      <c r="G17" s="4" t="s">
        <v>17</v>
      </c>
      <c r="H17" s="4"/>
      <c r="I17" s="4"/>
      <c r="J17" s="4">
        <f>Entertainment[[#This Row],[Projected 
Cost]]-Entertainment[[#This Row],[Actual 
Cost]]</f>
        <v>0</v>
      </c>
      <c r="K17" s="2"/>
      <c r="L17" s="2"/>
    </row>
    <row r="18" spans="2:12" ht="30" customHeight="1" x14ac:dyDescent="0.2">
      <c r="B18" s="4" t="s">
        <v>19</v>
      </c>
      <c r="C18" s="4">
        <v>0</v>
      </c>
      <c r="D18" s="4">
        <v>0</v>
      </c>
      <c r="E18" s="4">
        <f>Housing[[#This Row],[Projected
Cost]]-Housing[[#This Row],[Actual 
Cost]]</f>
        <v>0</v>
      </c>
      <c r="F18" s="2"/>
      <c r="G18" s="4" t="s">
        <v>17</v>
      </c>
      <c r="H18" s="4"/>
      <c r="I18" s="4"/>
      <c r="J18" s="4">
        <f>Entertainment[[#This Row],[Projected 
Cost]]-Entertainment[[#This Row],[Actual 
Cost]]</f>
        <v>0</v>
      </c>
      <c r="K18" s="2"/>
      <c r="L18" s="2"/>
    </row>
    <row r="19" spans="2:12" ht="30" customHeight="1" thickBot="1" x14ac:dyDescent="0.25">
      <c r="B19" s="5" t="s">
        <v>17</v>
      </c>
      <c r="C19" s="5">
        <v>0</v>
      </c>
      <c r="D19" s="5">
        <v>0</v>
      </c>
      <c r="E19" s="5">
        <f>Housing[[#This Row],[Projected
Cost]]-Housing[[#This Row],[Actual 
Cost]]</f>
        <v>0</v>
      </c>
      <c r="F19" s="2"/>
      <c r="G19" s="5" t="s">
        <v>17</v>
      </c>
      <c r="H19" s="5"/>
      <c r="I19" s="5"/>
      <c r="J19" s="5">
        <f>Entertainment[[#This Row],[Projected 
Cost]]-Entertainment[[#This Row],[Actual 
Cost]]</f>
        <v>0</v>
      </c>
      <c r="K19" s="2"/>
      <c r="L19" s="2"/>
    </row>
    <row r="20" spans="2:12" ht="30" customHeight="1" thickTop="1" x14ac:dyDescent="0.2">
      <c r="B20" s="9" t="s">
        <v>54</v>
      </c>
      <c r="C20" s="9"/>
      <c r="D20" s="9"/>
      <c r="E20" s="9">
        <f>SUBTOTAL(109,Housing[Difference])</f>
        <v>-41</v>
      </c>
      <c r="F20" s="2"/>
      <c r="G20" s="9" t="s">
        <v>54</v>
      </c>
      <c r="H20" s="9"/>
      <c r="I20" s="9"/>
      <c r="J20" s="9">
        <f>SUBTOTAL(109,Entertainment[Difference])</f>
        <v>0</v>
      </c>
      <c r="K20" s="2"/>
      <c r="L20" s="2"/>
    </row>
    <row r="21" spans="2:12" ht="37.9" customHeight="1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48" customHeight="1" x14ac:dyDescent="0.2">
      <c r="B22" s="10" t="s">
        <v>60</v>
      </c>
      <c r="C22" s="10" t="s">
        <v>59</v>
      </c>
      <c r="D22" s="10" t="s">
        <v>58</v>
      </c>
      <c r="E22" s="10" t="s">
        <v>3</v>
      </c>
      <c r="F22" s="2"/>
      <c r="G22" s="10" t="s">
        <v>61</v>
      </c>
      <c r="H22" s="10" t="s">
        <v>59</v>
      </c>
      <c r="I22" s="10" t="s">
        <v>58</v>
      </c>
      <c r="J22" s="10" t="s">
        <v>3</v>
      </c>
      <c r="K22" s="2"/>
      <c r="L22" s="2"/>
    </row>
    <row r="23" spans="2:12" ht="30" customHeight="1" x14ac:dyDescent="0.2">
      <c r="B23" s="3" t="s">
        <v>21</v>
      </c>
      <c r="C23" s="3"/>
      <c r="D23" s="3"/>
      <c r="E23" s="3">
        <f>Transportation[[#This Row],[Projected 
Cost]]-Transportation[[#This Row],[Actual 
Cost]]</f>
        <v>0</v>
      </c>
      <c r="F23" s="2"/>
      <c r="G23" s="3" t="s">
        <v>20</v>
      </c>
      <c r="H23" s="3"/>
      <c r="I23" s="3"/>
      <c r="J23" s="3">
        <f>Loans[[#This Row],[Projected 
Cost]]-Loans[[#This Row],[Actual 
Cost]]</f>
        <v>0</v>
      </c>
      <c r="K23" s="2"/>
      <c r="L23" s="2"/>
    </row>
    <row r="24" spans="2:12" ht="30" customHeight="1" x14ac:dyDescent="0.2">
      <c r="B24" s="4" t="s">
        <v>23</v>
      </c>
      <c r="C24" s="4"/>
      <c r="D24" s="4"/>
      <c r="E24" s="4">
        <f>Transportation[[#This Row],[Projected 
Cost]]-Transportation[[#This Row],[Actual 
Cost]]</f>
        <v>0</v>
      </c>
      <c r="F24" s="2"/>
      <c r="G24" s="4" t="s">
        <v>22</v>
      </c>
      <c r="H24" s="4"/>
      <c r="I24" s="4"/>
      <c r="J24" s="4">
        <f>Loans[[#This Row],[Projected 
Cost]]-Loans[[#This Row],[Actual 
Cost]]</f>
        <v>0</v>
      </c>
      <c r="K24" s="2"/>
      <c r="L24" s="2"/>
    </row>
    <row r="25" spans="2:12" ht="30" customHeight="1" x14ac:dyDescent="0.2">
      <c r="B25" s="4" t="s">
        <v>25</v>
      </c>
      <c r="C25" s="4"/>
      <c r="D25" s="4"/>
      <c r="E25" s="4">
        <f>Transportation[[#This Row],[Projected 
Cost]]-Transportation[[#This Row],[Actual 
Cost]]</f>
        <v>0</v>
      </c>
      <c r="F25" s="2"/>
      <c r="G25" s="4" t="s">
        <v>24</v>
      </c>
      <c r="H25" s="4"/>
      <c r="I25" s="4"/>
      <c r="J25" s="4">
        <f>Loans[[#This Row],[Projected 
Cost]]-Loans[[#This Row],[Actual 
Cost]]</f>
        <v>0</v>
      </c>
      <c r="K25" s="2"/>
      <c r="L25" s="2"/>
    </row>
    <row r="26" spans="2:12" ht="30" customHeight="1" x14ac:dyDescent="0.2">
      <c r="B26" s="4" t="s">
        <v>26</v>
      </c>
      <c r="C26" s="4"/>
      <c r="D26" s="4"/>
      <c r="E26" s="4">
        <f>Transportation[[#This Row],[Projected 
Cost]]-Transportation[[#This Row],[Actual 
Cost]]</f>
        <v>0</v>
      </c>
      <c r="F26" s="2"/>
      <c r="G26" s="4" t="s">
        <v>24</v>
      </c>
      <c r="H26" s="4"/>
      <c r="I26" s="4"/>
      <c r="J26" s="4">
        <f>Loans[[#This Row],[Projected 
Cost]]-Loans[[#This Row],[Actual 
Cost]]</f>
        <v>0</v>
      </c>
      <c r="K26" s="2"/>
      <c r="L26" s="2"/>
    </row>
    <row r="27" spans="2:12" ht="30" customHeight="1" x14ac:dyDescent="0.2">
      <c r="B27" s="4" t="s">
        <v>27</v>
      </c>
      <c r="C27" s="4"/>
      <c r="D27" s="4"/>
      <c r="E27" s="4">
        <f>Transportation[[#This Row],[Projected 
Cost]]-Transportation[[#This Row],[Actual 
Cost]]</f>
        <v>0</v>
      </c>
      <c r="F27" s="2"/>
      <c r="G27" s="4" t="s">
        <v>24</v>
      </c>
      <c r="H27" s="4"/>
      <c r="I27" s="4"/>
      <c r="J27" s="4">
        <f>Loans[[#This Row],[Projected 
Cost]]-Loans[[#This Row],[Actual 
Cost]]</f>
        <v>0</v>
      </c>
      <c r="K27" s="2"/>
      <c r="L27" s="2"/>
    </row>
    <row r="28" spans="2:12" ht="30" customHeight="1" x14ac:dyDescent="0.2">
      <c r="B28" s="4" t="s">
        <v>28</v>
      </c>
      <c r="C28" s="4"/>
      <c r="D28" s="4"/>
      <c r="E28" s="4">
        <f>Transportation[[#This Row],[Projected 
Cost]]-Transportation[[#This Row],[Actual 
Cost]]</f>
        <v>0</v>
      </c>
      <c r="F28" s="2"/>
      <c r="G28" s="4" t="s">
        <v>24</v>
      </c>
      <c r="H28" s="6"/>
      <c r="I28" s="6"/>
      <c r="J28" s="6">
        <f>Loans[[#This Row],[Projected 
Cost]]-Loans[[#This Row],[Actual 
Cost]]</f>
        <v>0</v>
      </c>
      <c r="K28" s="2"/>
      <c r="L28" s="2"/>
    </row>
    <row r="29" spans="2:12" ht="30" customHeight="1" thickBot="1" x14ac:dyDescent="0.25">
      <c r="B29" s="5" t="s">
        <v>17</v>
      </c>
      <c r="C29" s="5"/>
      <c r="D29" s="5"/>
      <c r="E29" s="5">
        <f>Transportation[[#This Row],[Projected 
Cost]]-Transportation[[#This Row],[Actual 
Cost]]</f>
        <v>0</v>
      </c>
      <c r="F29" s="2"/>
      <c r="G29" s="5" t="s">
        <v>17</v>
      </c>
      <c r="H29" s="5"/>
      <c r="I29" s="5"/>
      <c r="J29" s="5">
        <f>Loans[[#This Row],[Projected 
Cost]]-Loans[[#This Row],[Actual 
Cost]]</f>
        <v>0</v>
      </c>
      <c r="K29" s="2"/>
      <c r="L29" s="2"/>
    </row>
    <row r="30" spans="2:12" ht="30" customHeight="1" thickTop="1" x14ac:dyDescent="0.2">
      <c r="B30" s="9" t="s">
        <v>54</v>
      </c>
      <c r="C30" s="9"/>
      <c r="D30" s="9"/>
      <c r="E30" s="9">
        <f>SUBTOTAL(109,Transportation[Difference])</f>
        <v>0</v>
      </c>
      <c r="F30" s="2"/>
      <c r="G30" s="9" t="s">
        <v>54</v>
      </c>
      <c r="H30" s="9"/>
      <c r="I30" s="9"/>
      <c r="J30" s="9">
        <f>SUBTOTAL(109,Loans[Difference])</f>
        <v>0</v>
      </c>
      <c r="K30" s="2"/>
      <c r="L30" s="2"/>
    </row>
    <row r="31" spans="2:12" ht="37.9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48" customHeight="1" x14ac:dyDescent="0.2">
      <c r="B32" s="10" t="s">
        <v>25</v>
      </c>
      <c r="C32" s="10" t="s">
        <v>59</v>
      </c>
      <c r="D32" s="10" t="s">
        <v>58</v>
      </c>
      <c r="E32" s="10" t="s">
        <v>3</v>
      </c>
      <c r="F32" s="2"/>
      <c r="G32" s="10" t="s">
        <v>62</v>
      </c>
      <c r="H32" s="10" t="s">
        <v>59</v>
      </c>
      <c r="I32" s="10" t="s">
        <v>58</v>
      </c>
      <c r="J32" s="10" t="s">
        <v>3</v>
      </c>
      <c r="K32" s="2"/>
      <c r="L32" s="2"/>
    </row>
    <row r="33" spans="2:12" ht="30" customHeight="1" x14ac:dyDescent="0.2">
      <c r="B33" s="3" t="s">
        <v>31</v>
      </c>
      <c r="C33" s="3"/>
      <c r="D33" s="3"/>
      <c r="E33" s="3">
        <f>Insurance[[#This Row],[Projected 
Cost]]-Insurance[[#This Row],[Actual 
Cost]]</f>
        <v>0</v>
      </c>
      <c r="F33" s="2"/>
      <c r="G33" s="3" t="s">
        <v>29</v>
      </c>
      <c r="H33" s="3"/>
      <c r="I33" s="3"/>
      <c r="J33" s="3">
        <f>Taxes[[#This Row],[Projected 
Cost]]-Taxes[[#This Row],[Actual 
Cost]]</f>
        <v>0</v>
      </c>
      <c r="K33" s="2"/>
      <c r="L33" s="2"/>
    </row>
    <row r="34" spans="2:12" ht="30" customHeight="1" x14ac:dyDescent="0.2">
      <c r="B34" s="4" t="s">
        <v>33</v>
      </c>
      <c r="C34" s="4"/>
      <c r="D34" s="4"/>
      <c r="E34" s="4">
        <f>Insurance[[#This Row],[Projected 
Cost]]-Insurance[[#This Row],[Actual 
Cost]]</f>
        <v>0</v>
      </c>
      <c r="F34" s="2"/>
      <c r="G34" s="4" t="s">
        <v>30</v>
      </c>
      <c r="H34" s="4"/>
      <c r="I34" s="4"/>
      <c r="J34" s="4">
        <f>Taxes[[#This Row],[Projected 
Cost]]-Taxes[[#This Row],[Actual 
Cost]]</f>
        <v>0</v>
      </c>
      <c r="K34" s="2"/>
      <c r="L34" s="2"/>
    </row>
    <row r="35" spans="2:12" ht="30" customHeight="1" x14ac:dyDescent="0.2">
      <c r="B35" s="4" t="s">
        <v>34</v>
      </c>
      <c r="C35" s="4"/>
      <c r="D35" s="4"/>
      <c r="E35" s="4">
        <f>Insurance[[#This Row],[Projected 
Cost]]-Insurance[[#This Row],[Actual 
Cost]]</f>
        <v>0</v>
      </c>
      <c r="F35" s="2"/>
      <c r="G35" s="4" t="s">
        <v>32</v>
      </c>
      <c r="H35" s="4"/>
      <c r="I35" s="4"/>
      <c r="J35" s="4">
        <f>Taxes[[#This Row],[Projected 
Cost]]-Taxes[[#This Row],[Actual 
Cost]]</f>
        <v>0</v>
      </c>
      <c r="K35" s="2"/>
      <c r="L35" s="2"/>
    </row>
    <row r="36" spans="2:12" ht="30" customHeight="1" thickBot="1" x14ac:dyDescent="0.25">
      <c r="B36" s="5" t="s">
        <v>17</v>
      </c>
      <c r="C36" s="5"/>
      <c r="D36" s="5"/>
      <c r="E36" s="5">
        <f>Insurance[[#This Row],[Projected 
Cost]]-Insurance[[#This Row],[Actual 
Cost]]</f>
        <v>0</v>
      </c>
      <c r="F36" s="2"/>
      <c r="G36" s="5" t="s">
        <v>17</v>
      </c>
      <c r="H36" s="5"/>
      <c r="I36" s="5"/>
      <c r="J36" s="5">
        <f>Taxes[[#This Row],[Projected 
Cost]]-Taxes[[#This Row],[Actual 
Cost]]</f>
        <v>0</v>
      </c>
      <c r="K36" s="2"/>
      <c r="L36" s="2"/>
    </row>
    <row r="37" spans="2:12" ht="30" customHeight="1" thickTop="1" x14ac:dyDescent="0.2">
      <c r="B37" s="9" t="s">
        <v>54</v>
      </c>
      <c r="C37" s="9"/>
      <c r="D37" s="9"/>
      <c r="E37" s="9">
        <f>SUBTOTAL(109,Insurance[Difference])</f>
        <v>0</v>
      </c>
      <c r="F37" s="2"/>
      <c r="G37" s="9" t="s">
        <v>54</v>
      </c>
      <c r="H37" s="9"/>
      <c r="I37" s="9"/>
      <c r="J37" s="9">
        <f>SUBTOTAL(109,Taxes[Difference])</f>
        <v>0</v>
      </c>
      <c r="K37" s="2"/>
      <c r="L37" s="2"/>
    </row>
    <row r="38" spans="2:12" ht="37.9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30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49.9" customHeight="1" x14ac:dyDescent="0.2">
      <c r="B40" s="10" t="s">
        <v>41</v>
      </c>
      <c r="C40" s="10" t="s">
        <v>59</v>
      </c>
      <c r="D40" s="10" t="s">
        <v>58</v>
      </c>
      <c r="E40" s="10" t="s">
        <v>3</v>
      </c>
      <c r="F40" s="2"/>
      <c r="G40" s="10" t="s">
        <v>72</v>
      </c>
      <c r="H40" s="10" t="s">
        <v>59</v>
      </c>
      <c r="I40" s="10" t="s">
        <v>58</v>
      </c>
      <c r="J40" s="10" t="s">
        <v>3</v>
      </c>
      <c r="K40" s="2"/>
      <c r="L40" s="2"/>
    </row>
    <row r="41" spans="2:12" ht="30" customHeight="1" x14ac:dyDescent="0.2">
      <c r="B41" s="3" t="s">
        <v>37</v>
      </c>
      <c r="C41" s="3"/>
      <c r="D41" s="3"/>
      <c r="E41" s="3">
        <f>Food[[#This Row],[Projected 
Cost]]-Food[[#This Row],[Actual 
Cost]]</f>
        <v>0</v>
      </c>
      <c r="F41" s="2"/>
      <c r="G41" s="3" t="s">
        <v>35</v>
      </c>
      <c r="H41" s="3"/>
      <c r="I41" s="3"/>
      <c r="J41" s="3">
        <f>Savings[[#This Row],[Projected 
Cost]]-Savings[[#This Row],[Actual 
Cost]]</f>
        <v>0</v>
      </c>
      <c r="K41" s="2"/>
      <c r="L41" s="2"/>
    </row>
    <row r="42" spans="2:12" ht="30" customHeight="1" x14ac:dyDescent="0.2">
      <c r="B42" s="4" t="s">
        <v>38</v>
      </c>
      <c r="C42" s="4"/>
      <c r="D42" s="4"/>
      <c r="E42" s="4">
        <f>Food[[#This Row],[Projected 
Cost]]-Food[[#This Row],[Actual 
Cost]]</f>
        <v>0</v>
      </c>
      <c r="F42" s="2"/>
      <c r="G42" s="4" t="s">
        <v>36</v>
      </c>
      <c r="H42" s="4"/>
      <c r="I42" s="4"/>
      <c r="J42" s="4">
        <f>Savings[[#This Row],[Projected 
Cost]]-Savings[[#This Row],[Actual 
Cost]]</f>
        <v>0</v>
      </c>
      <c r="K42" s="2"/>
      <c r="L42" s="2"/>
    </row>
    <row r="43" spans="2:12" ht="30" customHeight="1" thickBot="1" x14ac:dyDescent="0.25">
      <c r="B43" s="5" t="s">
        <v>17</v>
      </c>
      <c r="C43" s="5"/>
      <c r="D43" s="5"/>
      <c r="E43" s="5">
        <f>Food[[#This Row],[Projected 
Cost]]-Food[[#This Row],[Actual 
Cost]]</f>
        <v>0</v>
      </c>
      <c r="F43" s="2"/>
      <c r="G43" s="5" t="s">
        <v>17</v>
      </c>
      <c r="H43" s="5"/>
      <c r="I43" s="5"/>
      <c r="J43" s="5">
        <f>Savings[[#This Row],[Projected 
Cost]]-Savings[[#This Row],[Actual 
Cost]]</f>
        <v>0</v>
      </c>
      <c r="K43" s="2"/>
      <c r="L43" s="2"/>
    </row>
    <row r="44" spans="2:12" ht="30" customHeight="1" thickTop="1" x14ac:dyDescent="0.2">
      <c r="B44" s="9" t="s">
        <v>54</v>
      </c>
      <c r="C44" s="9"/>
      <c r="D44" s="9"/>
      <c r="E44" s="9">
        <f>SUBTOTAL(109,Food[Difference])</f>
        <v>0</v>
      </c>
      <c r="F44" s="2"/>
      <c r="G44" s="9" t="s">
        <v>54</v>
      </c>
      <c r="H44" s="9"/>
      <c r="I44" s="9"/>
      <c r="J44" s="9">
        <f>SUBTOTAL(109,Savings[Difference])</f>
        <v>0</v>
      </c>
      <c r="K44" s="2"/>
      <c r="L44" s="2"/>
    </row>
    <row r="45" spans="2:12" ht="37.9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48" customHeight="1" x14ac:dyDescent="0.2">
      <c r="B46" s="10" t="s">
        <v>63</v>
      </c>
      <c r="C46" s="10" t="s">
        <v>59</v>
      </c>
      <c r="D46" s="10" t="s">
        <v>58</v>
      </c>
      <c r="E46" s="10" t="s">
        <v>3</v>
      </c>
      <c r="F46" s="2"/>
      <c r="G46" s="10" t="s">
        <v>71</v>
      </c>
      <c r="H46" s="10" t="s">
        <v>59</v>
      </c>
      <c r="I46" s="10" t="s">
        <v>58</v>
      </c>
      <c r="J46" s="10" t="s">
        <v>3</v>
      </c>
      <c r="K46" s="2"/>
      <c r="L46" s="2"/>
    </row>
    <row r="47" spans="2:12" ht="30" customHeight="1" x14ac:dyDescent="0.2">
      <c r="B47" s="3" t="s">
        <v>41</v>
      </c>
      <c r="C47" s="3"/>
      <c r="D47" s="3"/>
      <c r="E47" s="3">
        <f>Pets[[#This Row],[Projected 
Cost]]-Pets[[#This Row],[Actual 
Cost]]</f>
        <v>0</v>
      </c>
      <c r="F47" s="2"/>
      <c r="G47" s="3" t="s">
        <v>39</v>
      </c>
      <c r="H47" s="3"/>
      <c r="I47" s="3"/>
      <c r="J47" s="3">
        <f>Gifts[[#This Row],[Projected 
Cost]]-Gifts[[#This Row],[Actual 
Cost]]</f>
        <v>0</v>
      </c>
      <c r="K47" s="2"/>
      <c r="L47" s="2"/>
    </row>
    <row r="48" spans="2:12" ht="30" customHeight="1" x14ac:dyDescent="0.2">
      <c r="B48" s="4" t="s">
        <v>43</v>
      </c>
      <c r="C48" s="4"/>
      <c r="D48" s="4"/>
      <c r="E48" s="4">
        <f>Pets[[#This Row],[Projected 
Cost]]-Pets[[#This Row],[Actual 
Cost]]</f>
        <v>0</v>
      </c>
      <c r="F48" s="2"/>
      <c r="G48" s="4" t="s">
        <v>40</v>
      </c>
      <c r="H48" s="4"/>
      <c r="I48" s="4"/>
      <c r="J48" s="4">
        <f>Gifts[[#This Row],[Projected 
Cost]]-Gifts[[#This Row],[Actual 
Cost]]</f>
        <v>0</v>
      </c>
      <c r="K48" s="2"/>
      <c r="L48" s="2"/>
    </row>
    <row r="49" spans="2:12" ht="30" customHeight="1" x14ac:dyDescent="0.2">
      <c r="B49" s="4" t="s">
        <v>44</v>
      </c>
      <c r="C49" s="4"/>
      <c r="D49" s="4"/>
      <c r="E49" s="4">
        <f>Pets[[#This Row],[Projected 
Cost]]-Pets[[#This Row],[Actual 
Cost]]</f>
        <v>0</v>
      </c>
      <c r="F49" s="2"/>
      <c r="G49" s="4" t="s">
        <v>42</v>
      </c>
      <c r="H49" s="6"/>
      <c r="I49" s="6"/>
      <c r="J49" s="6">
        <f>Gifts[[#This Row],[Projected 
Cost]]-Gifts[[#This Row],[Actual 
Cost]]</f>
        <v>0</v>
      </c>
      <c r="K49" s="2"/>
      <c r="L49" s="2"/>
    </row>
    <row r="50" spans="2:12" ht="30" customHeight="1" x14ac:dyDescent="0.2">
      <c r="B50" s="4" t="s">
        <v>45</v>
      </c>
      <c r="C50" s="4"/>
      <c r="D50" s="4"/>
      <c r="E50" s="4">
        <f>Pets[[#This Row],[Projected 
Cost]]-Pets[[#This Row],[Actual 
Cost]]</f>
        <v>0</v>
      </c>
      <c r="F50" s="2"/>
      <c r="G50" s="4" t="s">
        <v>70</v>
      </c>
      <c r="H50" s="6"/>
      <c r="I50" s="6"/>
      <c r="J50" s="6">
        <f>Gifts[[#This Row],[Projected 
Cost]]-Gifts[[#This Row],[Actual 
Cost]]</f>
        <v>0</v>
      </c>
      <c r="K50" s="2"/>
      <c r="L50" s="2"/>
    </row>
    <row r="51" spans="2:12" ht="30" customHeight="1" thickBot="1" x14ac:dyDescent="0.25">
      <c r="B51" s="5" t="s">
        <v>17</v>
      </c>
      <c r="C51" s="5"/>
      <c r="D51" s="5"/>
      <c r="E51" s="5">
        <f>Pets[[#This Row],[Projected 
Cost]]-Pets[[#This Row],[Actual 
Cost]]</f>
        <v>0</v>
      </c>
      <c r="F51" s="2"/>
      <c r="G51" s="5" t="s">
        <v>42</v>
      </c>
      <c r="H51" s="5"/>
      <c r="I51" s="5"/>
      <c r="J51" s="5">
        <f>Gifts[[#This Row],[Projected 
Cost]]-Gifts[[#This Row],[Actual 
Cost]]</f>
        <v>0</v>
      </c>
      <c r="K51" s="2"/>
      <c r="L51" s="2"/>
    </row>
    <row r="52" spans="2:12" ht="30" customHeight="1" thickTop="1" x14ac:dyDescent="0.2">
      <c r="B52" s="9" t="s">
        <v>54</v>
      </c>
      <c r="C52" s="9"/>
      <c r="D52" s="9"/>
      <c r="E52" s="9">
        <f>SUBTOTAL(109,Pets[Difference])</f>
        <v>0</v>
      </c>
      <c r="F52" s="2"/>
      <c r="G52" s="9" t="s">
        <v>54</v>
      </c>
      <c r="H52" s="9"/>
      <c r="I52" s="9"/>
      <c r="J52" s="9">
        <f>SUBTOTAL(109,Gifts[Difference])</f>
        <v>0</v>
      </c>
      <c r="K52" s="2"/>
      <c r="L52" s="2"/>
    </row>
    <row r="53" spans="2:12" ht="37.9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48" customHeight="1" x14ac:dyDescent="0.2">
      <c r="B54" s="10" t="s">
        <v>65</v>
      </c>
      <c r="C54" s="10" t="s">
        <v>59</v>
      </c>
      <c r="D54" s="10" t="s">
        <v>58</v>
      </c>
      <c r="E54" s="10" t="s">
        <v>3</v>
      </c>
      <c r="F54" s="2"/>
      <c r="G54" s="10" t="s">
        <v>64</v>
      </c>
      <c r="H54" s="10" t="s">
        <v>59</v>
      </c>
      <c r="I54" s="10" t="s">
        <v>58</v>
      </c>
      <c r="J54" s="10" t="s">
        <v>3</v>
      </c>
      <c r="K54" s="2"/>
      <c r="L54" s="2"/>
    </row>
    <row r="55" spans="2:12" ht="30" customHeight="1" x14ac:dyDescent="0.2">
      <c r="B55" s="3" t="s">
        <v>43</v>
      </c>
      <c r="C55" s="3"/>
      <c r="D55" s="3"/>
      <c r="E55" s="3">
        <f>PersonalCare[[#This Row],[Projected 
Cost]]-PersonalCare[[#This Row],[Actual 
Cost]]</f>
        <v>0</v>
      </c>
      <c r="F55" s="2"/>
      <c r="G55" s="3" t="s">
        <v>46</v>
      </c>
      <c r="H55" s="3"/>
      <c r="I55" s="3"/>
      <c r="J55" s="3">
        <f>Legal[[#This Row],[Projected 
Cost]]-Legal[[#This Row],[Actual 
Cost]]</f>
        <v>0</v>
      </c>
      <c r="K55" s="2"/>
      <c r="L55" s="2"/>
    </row>
    <row r="56" spans="2:12" ht="30" customHeight="1" x14ac:dyDescent="0.2">
      <c r="B56" s="4" t="s">
        <v>49</v>
      </c>
      <c r="C56" s="4"/>
      <c r="D56" s="4"/>
      <c r="E56" s="4">
        <f>PersonalCare[[#This Row],[Projected 
Cost]]-PersonalCare[[#This Row],[Actual 
Cost]]</f>
        <v>0</v>
      </c>
      <c r="F56" s="2"/>
      <c r="G56" s="4" t="s">
        <v>47</v>
      </c>
      <c r="H56" s="4"/>
      <c r="I56" s="4"/>
      <c r="J56" s="4">
        <f>Legal[[#This Row],[Projected 
Cost]]-Legal[[#This Row],[Actual 
Cost]]</f>
        <v>0</v>
      </c>
      <c r="K56" s="2"/>
      <c r="L56" s="2"/>
    </row>
    <row r="57" spans="2:12" ht="30" customHeight="1" x14ac:dyDescent="0.2">
      <c r="B57" s="4" t="s">
        <v>50</v>
      </c>
      <c r="C57" s="4"/>
      <c r="D57" s="4"/>
      <c r="E57" s="4">
        <f>PersonalCare[[#This Row],[Projected 
Cost]]-PersonalCare[[#This Row],[Actual 
Cost]]</f>
        <v>0</v>
      </c>
      <c r="F57" s="2"/>
      <c r="G57" s="4" t="s">
        <v>48</v>
      </c>
      <c r="H57" s="4"/>
      <c r="I57" s="4"/>
      <c r="J57" s="4">
        <f>Legal[[#This Row],[Projected 
Cost]]-Legal[[#This Row],[Actual 
Cost]]</f>
        <v>0</v>
      </c>
      <c r="K57" s="2"/>
      <c r="L57" s="2"/>
    </row>
    <row r="58" spans="2:12" ht="30" customHeight="1" x14ac:dyDescent="0.2">
      <c r="B58" s="4" t="s">
        <v>51</v>
      </c>
      <c r="C58" s="4"/>
      <c r="D58" s="4"/>
      <c r="E58" s="4">
        <f>PersonalCare[[#This Row],[Projected 
Cost]]-PersonalCare[[#This Row],[Actual 
Cost]]</f>
        <v>0</v>
      </c>
      <c r="F58" s="2"/>
      <c r="G58" s="4" t="s">
        <v>48</v>
      </c>
      <c r="H58" s="6"/>
      <c r="I58" s="6"/>
      <c r="J58" s="6">
        <f>Legal[[#This Row],[Projected 
Cost]]-Legal[[#This Row],[Actual 
Cost]]</f>
        <v>0</v>
      </c>
      <c r="K58" s="2"/>
      <c r="L58" s="2"/>
    </row>
    <row r="59" spans="2:12" ht="30" customHeight="1" x14ac:dyDescent="0.2">
      <c r="B59" s="4" t="s">
        <v>52</v>
      </c>
      <c r="C59" s="4"/>
      <c r="D59" s="4"/>
      <c r="E59" s="4">
        <f>PersonalCare[[#This Row],[Projected 
Cost]]-PersonalCare[[#This Row],[Actual 
Cost]]</f>
        <v>0</v>
      </c>
      <c r="F59" s="2"/>
      <c r="G59" s="4" t="s">
        <v>48</v>
      </c>
      <c r="H59" s="6"/>
      <c r="I59" s="6"/>
      <c r="J59" s="6">
        <f>Legal[[#This Row],[Projected 
Cost]]-Legal[[#This Row],[Actual 
Cost]]</f>
        <v>0</v>
      </c>
      <c r="K59" s="2"/>
      <c r="L59" s="2"/>
    </row>
    <row r="60" spans="2:12" ht="30" customHeight="1" x14ac:dyDescent="0.2">
      <c r="B60" s="4" t="s">
        <v>53</v>
      </c>
      <c r="C60" s="4"/>
      <c r="D60" s="4"/>
      <c r="E60" s="4">
        <f>PersonalCare[[#This Row],[Projected 
Cost]]-PersonalCare[[#This Row],[Actual 
Cost]]</f>
        <v>0</v>
      </c>
      <c r="F60" s="2"/>
      <c r="G60" s="4" t="s">
        <v>48</v>
      </c>
      <c r="H60" s="6"/>
      <c r="I60" s="6"/>
      <c r="J60" s="6">
        <f>Legal[[#This Row],[Projected 
Cost]]-Legal[[#This Row],[Actual 
Cost]]</f>
        <v>0</v>
      </c>
      <c r="K60" s="2"/>
      <c r="L60" s="2"/>
    </row>
    <row r="61" spans="2:12" ht="30" customHeight="1" thickBot="1" x14ac:dyDescent="0.25">
      <c r="B61" s="5" t="s">
        <v>17</v>
      </c>
      <c r="C61" s="5"/>
      <c r="D61" s="5"/>
      <c r="E61" s="5">
        <f>PersonalCare[[#This Row],[Projected 
Cost]]-PersonalCare[[#This Row],[Actual 
Cost]]</f>
        <v>0</v>
      </c>
      <c r="F61" s="2"/>
      <c r="G61" s="5" t="s">
        <v>17</v>
      </c>
      <c r="H61" s="5"/>
      <c r="I61" s="5"/>
      <c r="J61" s="5">
        <f>Legal[[#This Row],[Projected 
Cost]]-Legal[[#This Row],[Actual 
Cost]]</f>
        <v>0</v>
      </c>
      <c r="K61" s="2"/>
      <c r="L61" s="2"/>
    </row>
    <row r="62" spans="2:12" ht="30" customHeight="1" thickTop="1" x14ac:dyDescent="0.2">
      <c r="B62" s="9" t="s">
        <v>54</v>
      </c>
      <c r="C62" s="9"/>
      <c r="D62" s="9"/>
      <c r="E62" s="9">
        <f>SUBTOTAL(109,PersonalCare[Difference])</f>
        <v>0</v>
      </c>
      <c r="F62" s="2"/>
      <c r="G62" s="9" t="s">
        <v>54</v>
      </c>
      <c r="H62" s="9"/>
      <c r="I62" s="9"/>
      <c r="J62" s="9">
        <f>SUBTOTAL(109,Legal[Difference])</f>
        <v>0</v>
      </c>
      <c r="K62" s="2"/>
      <c r="L62" s="2"/>
    </row>
    <row r="63" spans="2:12" ht="30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30" customHeight="1" x14ac:dyDescent="0.2">
      <c r="B64" s="2"/>
      <c r="C64" s="2"/>
      <c r="D64" s="2"/>
      <c r="E64" s="2"/>
      <c r="F64" s="2"/>
      <c r="G64"/>
      <c r="H64"/>
      <c r="I64"/>
      <c r="J64"/>
      <c r="K64"/>
      <c r="L64"/>
    </row>
    <row r="65" spans="2:12" ht="30" customHeight="1" x14ac:dyDescent="0.2">
      <c r="B65" s="2"/>
      <c r="C65" s="2"/>
      <c r="D65" s="2"/>
      <c r="E65" s="2"/>
      <c r="F65" s="2"/>
      <c r="G65"/>
      <c r="H65"/>
      <c r="I65"/>
      <c r="J65"/>
      <c r="K65"/>
      <c r="L65"/>
    </row>
    <row r="66" spans="2:12" ht="30" customHeight="1" x14ac:dyDescent="0.2">
      <c r="B66" s="2"/>
      <c r="C66" s="2"/>
      <c r="D66" s="2"/>
      <c r="E66" s="2"/>
      <c r="F66" s="2"/>
      <c r="G66"/>
      <c r="H66"/>
      <c r="I66"/>
      <c r="J66"/>
      <c r="K66"/>
      <c r="L66"/>
    </row>
    <row r="67" spans="2:12" ht="24.95" customHeight="1" x14ac:dyDescent="0.2">
      <c r="B67" s="2"/>
      <c r="C67" s="2"/>
      <c r="D67" s="2"/>
      <c r="E67" s="2"/>
      <c r="F67" s="2"/>
      <c r="G67"/>
      <c r="H67"/>
      <c r="I67"/>
      <c r="J67"/>
      <c r="K67"/>
      <c r="L67"/>
    </row>
    <row r="68" spans="2:12" ht="24.95" customHeight="1" x14ac:dyDescent="0.2">
      <c r="G68"/>
      <c r="H68"/>
      <c r="I68"/>
      <c r="J68"/>
      <c r="K68"/>
      <c r="L68"/>
    </row>
    <row r="69" spans="2:12" ht="24.95" customHeight="1" x14ac:dyDescent="0.2">
      <c r="G69"/>
      <c r="H69"/>
      <c r="I69"/>
      <c r="J69"/>
      <c r="K69"/>
      <c r="L69"/>
    </row>
    <row r="70" spans="2:12" ht="24.95" customHeight="1" x14ac:dyDescent="0.2">
      <c r="G70"/>
      <c r="H70"/>
      <c r="I70"/>
      <c r="J70"/>
      <c r="K70"/>
      <c r="L70"/>
    </row>
    <row r="71" spans="2:12" ht="24.95" customHeight="1" x14ac:dyDescent="0.2">
      <c r="G71"/>
      <c r="H71"/>
      <c r="I71"/>
      <c r="J71"/>
      <c r="K71"/>
      <c r="L71"/>
    </row>
    <row r="72" spans="2:12" x14ac:dyDescent="0.2">
      <c r="G72"/>
      <c r="H72"/>
      <c r="I72"/>
      <c r="J72"/>
      <c r="K72"/>
      <c r="L72"/>
    </row>
    <row r="73" spans="2:12" x14ac:dyDescent="0.2">
      <c r="G73"/>
      <c r="H73"/>
      <c r="I73"/>
      <c r="J73"/>
      <c r="K73"/>
      <c r="L73"/>
    </row>
    <row r="74" spans="2:12" x14ac:dyDescent="0.2">
      <c r="G74"/>
      <c r="H74"/>
      <c r="I74"/>
      <c r="J74"/>
      <c r="K74"/>
      <c r="L74"/>
    </row>
    <row r="75" spans="2:12" x14ac:dyDescent="0.2">
      <c r="G75"/>
      <c r="H75"/>
      <c r="I75"/>
      <c r="J75"/>
      <c r="K75"/>
      <c r="L75"/>
    </row>
  </sheetData>
  <mergeCells count="1">
    <mergeCell ref="B2:J2"/>
  </mergeCells>
  <dataValidations count="11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C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Enter details in Housing table starting in cell at right and in Entertainment table starting in cell G14. Next instruction is in cell A27." sqref="A9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23" xr:uid="{AFC8D67D-8805-4E04-8494-156CF7945383}"/>
    <dataValidation allowBlank="1" showInputMessage="1" showErrorMessage="1" prompt="Enter details in Insurance table starting in cell at right and in Taxes table starting in cell G35. Next instruction is in cell A44." sqref="A34" xr:uid="{34699D58-6783-4DA8-AD00-EB6D5B4F4886}"/>
    <dataValidation allowBlank="1" showInputMessage="1" showErrorMessage="1" prompt="Enter details in Food table starting in cell at right and in Savings table starting in cell G42. Next instruction is in cell A50." sqref="A43" xr:uid="{E10C94B7-CAAB-4591-99E4-5A50789CA061}"/>
    <dataValidation allowBlank="1" showInputMessage="1" showErrorMessage="1" prompt="Enter details in Personal Care table starting in cell at right and in Legal table starting in cell G54. Next instruction is in cell A61." sqref="A63" xr:uid="{4D40684C-D56F-4273-B2CC-5C8947747B1A}"/>
    <dataValidation allowBlank="1" showInputMessage="1" showErrorMessage="1" prompt="Total Projected Cost is auto calculated in cell J61, Total Actual Cost in J63, and Total Difference in J65." sqref="A66" xr:uid="{7663E59F-1158-4833-8ADA-EE341AD75E0A}"/>
    <dataValidation allowBlank="1" showInputMessage="1" showErrorMessage="1" prompt="Enter details in Pets table starting in cell at right and in Gifts table starting in cell G48. Next instruction is in cell A58." sqref="A50:A55" xr:uid="{2288A180-A788-4190-A6AF-985B4E7FF023}"/>
  </dataValidations>
  <printOptions horizontalCentered="1"/>
  <pageMargins left="0.4" right="0.4" top="0.4" bottom="0.4" header="0.3" footer="0.5"/>
  <pageSetup scale="64" fitToHeight="0" orientation="landscape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6F2D2A0-7336-4B8B-AC44-03EBE7DA9A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B32255-829E-4256-99CD-7E2F649A5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78E509-ED43-4A65-A6F5-A470BB43C05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2021-12-14T04:46:23Z</dcterms:created>
  <dcterms:modified xsi:type="dcterms:W3CDTF">2022-10-19T18:42:47Z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